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hgroup-my.sharepoint.com/personal/janine_heck_provadis-hochschule_de/Documents/Documents/Bioökonomie/"/>
    </mc:Choice>
  </mc:AlternateContent>
  <xr:revisionPtr revIDLastSave="29" documentId="8_{D75F5CF9-4702-4665-94B4-8297C8148E16}" xr6:coauthVersionLast="47" xr6:coauthVersionMax="47" xr10:uidLastSave="{98A44562-1086-4B48-806B-D3EA24A6A847}"/>
  <bookViews>
    <workbookView xWindow="28680" yWindow="-120" windowWidth="29040" windowHeight="15840" xr2:uid="{647B9241-33AA-4773-8E88-277440981B6D}"/>
  </bookViews>
  <sheets>
    <sheet name="Kommunale Abfallwirtschaft" sheetId="1" r:id="rId1"/>
    <sheet name="Industrie &amp; Service" sheetId="2" r:id="rId2"/>
    <sheet name="Land- &amp; Forstwirtschaf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2" i="1"/>
  <c r="E15" i="1"/>
  <c r="E12" i="1"/>
  <c r="D5" i="1"/>
  <c r="D4" i="1"/>
  <c r="D3" i="1"/>
  <c r="D22" i="1"/>
  <c r="D15" i="1"/>
  <c r="D12" i="1"/>
  <c r="C12" i="1"/>
  <c r="C15" i="1"/>
  <c r="C22" i="1"/>
</calcChain>
</file>

<file path=xl/sharedStrings.xml><?xml version="1.0" encoding="utf-8"?>
<sst xmlns="http://schemas.openxmlformats.org/spreadsheetml/2006/main" count="175" uniqueCount="47">
  <si>
    <t>Bundesland
[Name]</t>
  </si>
  <si>
    <t>Landkreis/ Kreisfreie Stadt
[Name]</t>
  </si>
  <si>
    <t>Bioabfall [t]
2018</t>
  </si>
  <si>
    <t>Garten- &amp; Parkabfälle [t]
2018</t>
  </si>
  <si>
    <t>Papier, Pappe &amp; Karton [t]
2018</t>
  </si>
  <si>
    <t>Kommunaler Klärschlamm [t]
2018</t>
  </si>
  <si>
    <t>Bayern</t>
  </si>
  <si>
    <t>Aschaffenburg (Krfr.St)</t>
  </si>
  <si>
    <t>Aschaffenburg (Lkr)</t>
  </si>
  <si>
    <t>Miltenberg (Lkr)</t>
  </si>
  <si>
    <t>Hessen</t>
  </si>
  <si>
    <t>Bergstraße</t>
  </si>
  <si>
    <t>Darmstadt, Wissenschaftsstadt</t>
  </si>
  <si>
    <t>Darmstadt-Dieburg</t>
  </si>
  <si>
    <t>Frankfurt am Main, Stadt</t>
  </si>
  <si>
    <t>Fulda</t>
  </si>
  <si>
    <t>Gießen</t>
  </si>
  <si>
    <t>Groß-Gerau</t>
  </si>
  <si>
    <t>Hochtaunuskreis</t>
  </si>
  <si>
    <t>Limburg-Weilburg</t>
  </si>
  <si>
    <t>Main-Kinzig-Kreis</t>
  </si>
  <si>
    <t>Main-Taunus-Kreis</t>
  </si>
  <si>
    <t>Odenwaldkreis</t>
  </si>
  <si>
    <t>Offenbach</t>
  </si>
  <si>
    <t xml:space="preserve">Offenbach am Main, Stadt  </t>
  </si>
  <si>
    <t>Rheingau-Taunus-Kreis</t>
  </si>
  <si>
    <t>Vogelsbergkreis</t>
  </si>
  <si>
    <t>Wetteraukreis</t>
  </si>
  <si>
    <t xml:space="preserve">Wiesbaden, Landeshauptstadt  </t>
  </si>
  <si>
    <t>RLP</t>
  </si>
  <si>
    <t>Alzey-Worms</t>
  </si>
  <si>
    <t>Mainz (Krfr.St)</t>
  </si>
  <si>
    <t>Mainz-Bingen</t>
  </si>
  <si>
    <t>Worms (Krfr.St)</t>
  </si>
  <si>
    <t>Anmerkung: Klärschlämme aus Offenbach (Stadt) werden in der Kläranlage Niederrad entsorgt. Damit sind die Werte für Frankfurt am Main und Offenbach (Stadt) zu erklären.</t>
  </si>
  <si>
    <t>Landkreis/ kreisfreie Stadt
[Name]</t>
  </si>
  <si>
    <t xml:space="preserve">Papier, Pappe &amp; Karton
[t FM]
2018
</t>
  </si>
  <si>
    <t>Holzartige Abfälle
[t FM]
2020</t>
  </si>
  <si>
    <t>Tierische &amp; gemischte Lebensmittelabfälle
[t FM]
2020</t>
  </si>
  <si>
    <t>Pflanzliche Abfälle
[t FM]
2020</t>
  </si>
  <si>
    <t>Abwasser &amp; Klärschlamm
[t TM]
2020</t>
  </si>
  <si>
    <t>Ernterückstände
technisch [t TM]
2018</t>
  </si>
  <si>
    <t>Tierische Rückstände
technisch [t TM]
2018</t>
  </si>
  <si>
    <t xml:space="preserve">Forstrückstände
technisch [t FM]
2018
</t>
  </si>
  <si>
    <t>Abkürzungen</t>
  </si>
  <si>
    <t>t FM = Tonnen Frischmasse</t>
  </si>
  <si>
    <t>t TM = Tonnen Trockenmasse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</si>
</sst>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0" borderId="5" xfId="0" applyFont="1" applyBorder="1"/>
    <xf numFmtId="1" fontId="2" fillId="0" borderId="1" xfId="0" applyNumberFormat="1" applyFont="1" applyBorder="1"/>
    <xf numFmtId="1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8" xfId="0" applyNumberFormat="1" applyFont="1" applyBorder="1"/>
    <xf numFmtId="1" fontId="2" fillId="0" borderId="9" xfId="0" applyNumberFormat="1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9" xfId="0" applyFont="1" applyBorder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</cellXfs>
  <cellStyles count="1">
    <cellStyle name="Standard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EB2FBFE-F6B3-4C94-8C9A-3D8EC16766E6}" name="Tabelle21315" displayName="Tabelle21315" ref="A2:F27" totalsRowShown="0" headerRowDxfId="50" dataDxfId="48" headerRowBorderDxfId="49" tableBorderDxfId="47" totalsRowBorderDxfId="46">
  <autoFilter ref="A2:F27" xr:uid="{1EB2FBFE-F6B3-4C94-8C9A-3D8EC16766E6}"/>
  <tableColumns count="6">
    <tableColumn id="1" xr3:uid="{9CDF3D96-36F5-496B-B39B-CE3B454340A4}" name="Bundesland_x000a_[Name]" dataDxfId="45" totalsRowDxfId="44"/>
    <tableColumn id="3" xr3:uid="{8B23C186-15BB-4FE2-BD7D-12D697B2CCB4}" name="Landkreis/ Kreisfreie Stadt_x000a_[Name]" dataDxfId="43" totalsRowDxfId="42"/>
    <tableColumn id="6" xr3:uid="{7C98E0FE-F061-4021-9AB4-346AF5D578A9}" name="Bioabfall [t]_x000a_2018" dataDxfId="41" totalsRowDxfId="40"/>
    <tableColumn id="7" xr3:uid="{3C6610CA-E403-417A-A4E8-E911D775ACE3}" name="Garten- &amp; Parkabfälle [t]_x000a_2018" dataDxfId="39" totalsRowDxfId="38"/>
    <tableColumn id="8" xr3:uid="{288B473A-28A8-410A-AC97-E8DD45211CC6}" name="Papier, Pappe &amp; Karton [t]_x000a_2018" dataDxfId="37" totalsRowDxfId="36"/>
    <tableColumn id="9" xr3:uid="{7AD46807-37F4-42CE-B059-A6C35E4FAB95}" name="Kommunaler Klärschlamm [t]_x000a_2018" dataDxfId="35" totalsRowDxfId="3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5308D88-B49C-424C-91E3-C0D117BE7DCD}" name="Tabelle2" displayName="Tabelle2" ref="A2:G27" totalsRowShown="0" headerRowDxfId="33" dataDxfId="31" headerRowBorderDxfId="32" tableBorderDxfId="30" totalsRowBorderDxfId="29">
  <autoFilter ref="A2:G27" xr:uid="{15308D88-B49C-424C-91E3-C0D117BE7DCD}"/>
  <tableColumns count="7">
    <tableColumn id="1" xr3:uid="{807AAD07-B1D3-4071-9DFD-A1FA8E15B82A}" name="Bundesland_x000a_[Name]" dataDxfId="28" totalsRowDxfId="27"/>
    <tableColumn id="3" xr3:uid="{54B3E9DC-6548-4573-86E5-6B65079F6518}" name="Landkreis/ kreisfreie Stadt_x000a_[Name]" dataDxfId="26" totalsRowDxfId="25"/>
    <tableColumn id="4" xr3:uid="{369978D9-5D35-4243-AF85-70AD20A7A5C7}" name="Papier, Pappe &amp; Karton_x000a_[t FM]_x000a_2018_x000a_" dataDxfId="24" totalsRowDxfId="23"/>
    <tableColumn id="5" xr3:uid="{E4B0FA71-8CAA-4EEF-8581-831F6D332871}" name="Holzartige Abfälle_x000a_[t FM]_x000a_2020" dataDxfId="22" totalsRowDxfId="21"/>
    <tableColumn id="6" xr3:uid="{82DD33C7-E467-40FD-B255-8E4632627B63}" name="Tierische &amp; gemischte Lebensmittelabfälle_x000a_[t FM]_x000a_2020" dataDxfId="20" totalsRowDxfId="19"/>
    <tableColumn id="7" xr3:uid="{70491712-3486-49C7-9A2C-C98C40D5EB8C}" name="Pflanzliche Abfälle_x000a_[t FM]_x000a_2020" dataDxfId="18" totalsRowDxfId="17"/>
    <tableColumn id="9" xr3:uid="{FD514A8D-3C91-402D-BA68-BD664EA9FF46}" name="Abwasser &amp; Klärschlamm_x000a_[t TM]_x000a_2020" dataDxfId="16" totalsRowDxfId="1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9BF8DF1-FFC9-4FE7-82F6-F107B4C6245A}" name="Tabelle213" displayName="Tabelle213" ref="A2:E27" totalsRowShown="0" headerRowDxfId="14" dataDxfId="12" headerRowBorderDxfId="13" tableBorderDxfId="11" totalsRowBorderDxfId="10">
  <autoFilter ref="A2:E27" xr:uid="{59BF8DF1-FFC9-4FE7-82F6-F107B4C6245A}"/>
  <tableColumns count="5">
    <tableColumn id="1" xr3:uid="{84D1EAB4-03D4-457E-920B-1C779C9642FA}" name="Bundesland_x000a_[Name]" dataDxfId="9" totalsRowDxfId="8"/>
    <tableColumn id="3" xr3:uid="{12C51683-6AC3-429D-BB89-F8D1255B8E1B}" name="Landkreis/ Kreisfreie Stadt_x000a_[Name]" dataDxfId="7" totalsRowDxfId="6"/>
    <tableColumn id="5" xr3:uid="{D9E8D102-968A-4BFA-A3B7-66F78BA163AC}" name="Ernterückstände_x000a_technisch [t TM]_x000a_2018" dataDxfId="5" totalsRowDxfId="4"/>
    <tableColumn id="4" xr3:uid="{5EAF43F1-C532-4D74-954C-5920ED649A24}" name="Tierische Rückstände_x000a_technisch [t TM]_x000a_2018" dataDxfId="3" totalsRowDxfId="2"/>
    <tableColumn id="2" xr3:uid="{15C20996-239B-4633-8A33-BD5452D814D9}" name="Forstrückstände_x000a_technisch [t FM]_x000a_2018_x000a_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A7AA-B938-4F32-A376-A99265278C31}">
  <dimension ref="A2:L30"/>
  <sheetViews>
    <sheetView showGridLines="0" tabSelected="1" zoomScaleNormal="100" workbookViewId="0">
      <selection activeCell="B48" sqref="B48"/>
    </sheetView>
  </sheetViews>
  <sheetFormatPr baseColWidth="10" defaultColWidth="10.5" defaultRowHeight="10" x14ac:dyDescent="0.2"/>
  <cols>
    <col min="1" max="15" width="21.58203125" style="2" customWidth="1"/>
    <col min="16" max="16384" width="10.5" style="2"/>
  </cols>
  <sheetData>
    <row r="2" spans="1:6" s="1" customFormat="1" ht="24.65" customHeigh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</row>
    <row r="3" spans="1:6" x14ac:dyDescent="0.2">
      <c r="A3" s="8" t="s">
        <v>6</v>
      </c>
      <c r="B3" s="4" t="s">
        <v>7</v>
      </c>
      <c r="C3" s="4">
        <v>7658</v>
      </c>
      <c r="D3" s="4">
        <f>3811+3195</f>
        <v>7006</v>
      </c>
      <c r="E3" s="4">
        <f>5824+812</f>
        <v>6636</v>
      </c>
      <c r="F3" s="9">
        <v>2120</v>
      </c>
    </row>
    <row r="4" spans="1:6" x14ac:dyDescent="0.2">
      <c r="A4" s="8" t="s">
        <v>6</v>
      </c>
      <c r="B4" s="4" t="s">
        <v>8</v>
      </c>
      <c r="C4" s="4">
        <v>21759</v>
      </c>
      <c r="D4" s="4">
        <f>21759+5658</f>
        <v>27417</v>
      </c>
      <c r="E4" s="4">
        <f>11889+2401</f>
        <v>14290</v>
      </c>
      <c r="F4" s="9">
        <v>2512</v>
      </c>
    </row>
    <row r="5" spans="1:6" x14ac:dyDescent="0.2">
      <c r="A5" s="8" t="s">
        <v>6</v>
      </c>
      <c r="B5" s="4" t="s">
        <v>9</v>
      </c>
      <c r="C5" s="4">
        <v>6769</v>
      </c>
      <c r="D5" s="4">
        <f>15444+317</f>
        <v>15761</v>
      </c>
      <c r="E5" s="4">
        <f>9886+1344</f>
        <v>11230</v>
      </c>
      <c r="F5" s="9">
        <v>4330</v>
      </c>
    </row>
    <row r="6" spans="1:6" x14ac:dyDescent="0.2">
      <c r="A6" s="8" t="s">
        <v>10</v>
      </c>
      <c r="B6" s="4" t="s">
        <v>11</v>
      </c>
      <c r="C6" s="4">
        <v>28186</v>
      </c>
      <c r="D6" s="4">
        <v>18476</v>
      </c>
      <c r="E6" s="9">
        <v>17760</v>
      </c>
      <c r="F6" s="9">
        <v>3921</v>
      </c>
    </row>
    <row r="7" spans="1:6" x14ac:dyDescent="0.2">
      <c r="A7" s="8" t="s">
        <v>10</v>
      </c>
      <c r="B7" s="4" t="s">
        <v>12</v>
      </c>
      <c r="C7" s="4">
        <v>11267</v>
      </c>
      <c r="D7" s="4">
        <v>2990</v>
      </c>
      <c r="E7" s="9">
        <v>10294</v>
      </c>
      <c r="F7" s="9">
        <v>2957</v>
      </c>
    </row>
    <row r="8" spans="1:6" x14ac:dyDescent="0.2">
      <c r="A8" s="8" t="s">
        <v>10</v>
      </c>
      <c r="B8" s="4" t="s">
        <v>13</v>
      </c>
      <c r="C8" s="4">
        <v>40999</v>
      </c>
      <c r="D8" s="4">
        <v>15049</v>
      </c>
      <c r="E8" s="9">
        <v>21506</v>
      </c>
      <c r="F8" s="9">
        <v>5076</v>
      </c>
    </row>
    <row r="9" spans="1:6" x14ac:dyDescent="0.2">
      <c r="A9" s="8" t="s">
        <v>10</v>
      </c>
      <c r="B9" s="4" t="s">
        <v>14</v>
      </c>
      <c r="C9" s="4">
        <v>23614</v>
      </c>
      <c r="D9" s="4">
        <v>4703</v>
      </c>
      <c r="E9" s="9">
        <v>38224</v>
      </c>
      <c r="F9" s="9">
        <v>44518</v>
      </c>
    </row>
    <row r="10" spans="1:6" x14ac:dyDescent="0.2">
      <c r="A10" s="8" t="s">
        <v>10</v>
      </c>
      <c r="B10" s="4" t="s">
        <v>15</v>
      </c>
      <c r="C10" s="4">
        <v>20992</v>
      </c>
      <c r="D10" s="4">
        <v>21646</v>
      </c>
      <c r="E10" s="9">
        <v>16575</v>
      </c>
      <c r="F10" s="9">
        <v>4452</v>
      </c>
    </row>
    <row r="11" spans="1:6" x14ac:dyDescent="0.2">
      <c r="A11" s="8" t="s">
        <v>10</v>
      </c>
      <c r="B11" s="4" t="s">
        <v>16</v>
      </c>
      <c r="C11" s="4">
        <v>33517</v>
      </c>
      <c r="D11" s="4">
        <v>2053</v>
      </c>
      <c r="E11" s="9">
        <v>18897</v>
      </c>
      <c r="F11" s="9">
        <v>4464</v>
      </c>
    </row>
    <row r="12" spans="1:6" x14ac:dyDescent="0.2">
      <c r="A12" s="8" t="s">
        <v>10</v>
      </c>
      <c r="B12" s="4" t="s">
        <v>17</v>
      </c>
      <c r="C12" s="4">
        <f>29116+1294</f>
        <v>30410</v>
      </c>
      <c r="D12" s="4">
        <f>13160+676</f>
        <v>13836</v>
      </c>
      <c r="E12" s="4">
        <f>13583+4589+798+164</f>
        <v>19134</v>
      </c>
      <c r="F12" s="9">
        <v>5676</v>
      </c>
    </row>
    <row r="13" spans="1:6" x14ac:dyDescent="0.2">
      <c r="A13" s="8" t="s">
        <v>10</v>
      </c>
      <c r="B13" s="4" t="s">
        <v>18</v>
      </c>
      <c r="C13" s="4">
        <v>15400</v>
      </c>
      <c r="D13" s="4">
        <v>21072</v>
      </c>
      <c r="E13" s="9">
        <v>18078</v>
      </c>
      <c r="F13" s="9">
        <v>3890</v>
      </c>
    </row>
    <row r="14" spans="1:6" x14ac:dyDescent="0.2">
      <c r="A14" s="8" t="s">
        <v>10</v>
      </c>
      <c r="B14" s="4" t="s">
        <v>19</v>
      </c>
      <c r="C14" s="4">
        <v>18987</v>
      </c>
      <c r="D14" s="4">
        <v>4073</v>
      </c>
      <c r="E14" s="9">
        <v>13127</v>
      </c>
      <c r="F14" s="9">
        <v>4998</v>
      </c>
    </row>
    <row r="15" spans="1:6" x14ac:dyDescent="0.2">
      <c r="A15" s="8" t="s">
        <v>10</v>
      </c>
      <c r="B15" s="4" t="s">
        <v>20</v>
      </c>
      <c r="C15" s="4">
        <f>39376+3882</f>
        <v>43258</v>
      </c>
      <c r="D15" s="4">
        <f>5411+2517</f>
        <v>7928</v>
      </c>
      <c r="E15" s="4">
        <f>22475+4102+2412+442</f>
        <v>29431</v>
      </c>
      <c r="F15" s="9">
        <v>7792</v>
      </c>
    </row>
    <row r="16" spans="1:6" x14ac:dyDescent="0.2">
      <c r="A16" s="8" t="s">
        <v>10</v>
      </c>
      <c r="B16" s="4" t="s">
        <v>21</v>
      </c>
      <c r="C16" s="4">
        <v>21419</v>
      </c>
      <c r="D16" s="4">
        <v>7035</v>
      </c>
      <c r="E16" s="9">
        <v>16205</v>
      </c>
      <c r="F16" s="9">
        <v>3120</v>
      </c>
    </row>
    <row r="17" spans="1:12" x14ac:dyDescent="0.2">
      <c r="A17" s="8" t="s">
        <v>10</v>
      </c>
      <c r="B17" s="4" t="s">
        <v>22</v>
      </c>
      <c r="C17" s="4">
        <v>6156</v>
      </c>
      <c r="D17" s="4">
        <v>12538</v>
      </c>
      <c r="E17" s="9">
        <v>6589</v>
      </c>
      <c r="F17" s="9">
        <v>1819</v>
      </c>
    </row>
    <row r="18" spans="1:12" x14ac:dyDescent="0.2">
      <c r="A18" s="8" t="s">
        <v>10</v>
      </c>
      <c r="B18" s="4" t="s">
        <v>23</v>
      </c>
      <c r="C18" s="4">
        <v>23658</v>
      </c>
      <c r="D18" s="4">
        <v>26700</v>
      </c>
      <c r="E18" s="9">
        <v>26304</v>
      </c>
      <c r="F18" s="9">
        <v>4638</v>
      </c>
    </row>
    <row r="19" spans="1:12" x14ac:dyDescent="0.2">
      <c r="A19" s="8" t="s">
        <v>10</v>
      </c>
      <c r="B19" s="4" t="s">
        <v>24</v>
      </c>
      <c r="C19" s="4">
        <v>3627</v>
      </c>
      <c r="D19" s="4">
        <v>2535</v>
      </c>
      <c r="E19" s="9">
        <v>8149</v>
      </c>
      <c r="F19" s="9">
        <v>0</v>
      </c>
    </row>
    <row r="20" spans="1:12" x14ac:dyDescent="0.2">
      <c r="A20" s="8" t="s">
        <v>10</v>
      </c>
      <c r="B20" s="4" t="s">
        <v>25</v>
      </c>
      <c r="C20" s="4">
        <v>12157</v>
      </c>
      <c r="D20" s="4">
        <v>21360</v>
      </c>
      <c r="E20" s="9">
        <v>14675</v>
      </c>
      <c r="F20" s="9">
        <v>3618</v>
      </c>
    </row>
    <row r="21" spans="1:12" x14ac:dyDescent="0.2">
      <c r="A21" s="8" t="s">
        <v>10</v>
      </c>
      <c r="B21" s="4" t="s">
        <v>26</v>
      </c>
      <c r="C21" s="4">
        <v>8026</v>
      </c>
      <c r="D21" s="4">
        <v>10566</v>
      </c>
      <c r="E21" s="9">
        <v>8033</v>
      </c>
      <c r="F21" s="9">
        <v>1568</v>
      </c>
    </row>
    <row r="22" spans="1:12" x14ac:dyDescent="0.2">
      <c r="A22" s="8" t="s">
        <v>10</v>
      </c>
      <c r="B22" s="4" t="s">
        <v>27</v>
      </c>
      <c r="C22" s="4">
        <f>24403+2345</f>
        <v>26748</v>
      </c>
      <c r="D22" s="4">
        <f>9532+1231</f>
        <v>10763</v>
      </c>
      <c r="E22" s="4">
        <f>17682+3290+457+2083</f>
        <v>23512</v>
      </c>
      <c r="F22" s="9">
        <v>7355</v>
      </c>
    </row>
    <row r="23" spans="1:12" x14ac:dyDescent="0.2">
      <c r="A23" s="8" t="s">
        <v>10</v>
      </c>
      <c r="B23" s="4" t="s">
        <v>28</v>
      </c>
      <c r="C23" s="4">
        <v>17415</v>
      </c>
      <c r="D23" s="4">
        <v>4705</v>
      </c>
      <c r="E23" s="9">
        <v>20868</v>
      </c>
      <c r="F23" s="9">
        <v>9363</v>
      </c>
    </row>
    <row r="24" spans="1:12" x14ac:dyDescent="0.2">
      <c r="A24" s="8" t="s">
        <v>29</v>
      </c>
      <c r="B24" s="4" t="s">
        <v>30</v>
      </c>
      <c r="C24" s="4">
        <v>16454</v>
      </c>
      <c r="D24" s="4">
        <v>7155</v>
      </c>
      <c r="E24" s="4">
        <v>9270</v>
      </c>
      <c r="F24" s="9">
        <v>4201</v>
      </c>
    </row>
    <row r="25" spans="1:12" x14ac:dyDescent="0.2">
      <c r="A25" s="8" t="s">
        <v>29</v>
      </c>
      <c r="B25" s="4" t="s">
        <v>31</v>
      </c>
      <c r="C25" s="4">
        <v>7757</v>
      </c>
      <c r="D25" s="4">
        <v>10488</v>
      </c>
      <c r="E25" s="4">
        <v>15178</v>
      </c>
      <c r="F25" s="9">
        <v>4990</v>
      </c>
    </row>
    <row r="26" spans="1:12" x14ac:dyDescent="0.2">
      <c r="A26" s="8" t="s">
        <v>29</v>
      </c>
      <c r="B26" s="4" t="s">
        <v>32</v>
      </c>
      <c r="C26" s="4">
        <v>15953</v>
      </c>
      <c r="D26" s="4">
        <v>27934</v>
      </c>
      <c r="E26" s="4">
        <v>18421</v>
      </c>
      <c r="F26" s="9">
        <v>4142</v>
      </c>
    </row>
    <row r="27" spans="1:12" x14ac:dyDescent="0.2">
      <c r="A27" s="11" t="s">
        <v>29</v>
      </c>
      <c r="B27" s="12" t="s">
        <v>33</v>
      </c>
      <c r="C27" s="4">
        <v>5777</v>
      </c>
      <c r="D27" s="4">
        <v>2306</v>
      </c>
      <c r="E27" s="4">
        <v>6296</v>
      </c>
      <c r="F27" s="9">
        <v>4201</v>
      </c>
    </row>
    <row r="30" spans="1:12" ht="14.5" x14ac:dyDescent="0.3">
      <c r="A30" s="19" t="s">
        <v>34</v>
      </c>
      <c r="B30" s="18"/>
      <c r="C30" s="18"/>
      <c r="D30" s="18"/>
      <c r="E30" s="18"/>
      <c r="F30" s="18"/>
      <c r="G30"/>
      <c r="H30"/>
      <c r="I30"/>
      <c r="J30"/>
      <c r="K30"/>
      <c r="L30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6817-3034-4744-9758-89B5B6B7E367}">
  <dimension ref="A2:G36"/>
  <sheetViews>
    <sheetView showGridLines="0" zoomScaleNormal="100" workbookViewId="0">
      <selection activeCell="B44" sqref="B44"/>
    </sheetView>
  </sheetViews>
  <sheetFormatPr baseColWidth="10" defaultColWidth="10.5" defaultRowHeight="10" x14ac:dyDescent="0.2"/>
  <cols>
    <col min="1" max="7" width="21.58203125" style="2" customWidth="1"/>
    <col min="8" max="16384" width="10.5" style="2"/>
  </cols>
  <sheetData>
    <row r="2" spans="1:7" s="1" customFormat="1" ht="41.15" customHeight="1" x14ac:dyDescent="0.3">
      <c r="A2" s="5" t="s">
        <v>0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7" t="s">
        <v>40</v>
      </c>
    </row>
    <row r="3" spans="1:7" x14ac:dyDescent="0.2">
      <c r="A3" s="8" t="s">
        <v>6</v>
      </c>
      <c r="B3" s="4" t="s">
        <v>7</v>
      </c>
      <c r="C3" s="9">
        <v>2561.9614143046442</v>
      </c>
      <c r="D3" s="9">
        <v>7695.8901919737382</v>
      </c>
      <c r="E3" s="9">
        <v>1780.3828831047849</v>
      </c>
      <c r="F3" s="9">
        <v>906.63518273603825</v>
      </c>
      <c r="G3" s="10">
        <v>153.66564168860677</v>
      </c>
    </row>
    <row r="4" spans="1:7" x14ac:dyDescent="0.2">
      <c r="A4" s="8" t="s">
        <v>6</v>
      </c>
      <c r="B4" s="4" t="s">
        <v>8</v>
      </c>
      <c r="C4" s="9">
        <v>5022.3863769347545</v>
      </c>
      <c r="D4" s="9">
        <v>11622.182835497664</v>
      </c>
      <c r="E4" s="9">
        <v>3849.2966000244683</v>
      </c>
      <c r="F4" s="9">
        <v>2467.6706226876809</v>
      </c>
      <c r="G4" s="10">
        <v>365.02343602679628</v>
      </c>
    </row>
    <row r="5" spans="1:7" x14ac:dyDescent="0.2">
      <c r="A5" s="8" t="s">
        <v>6</v>
      </c>
      <c r="B5" s="4" t="s">
        <v>9</v>
      </c>
      <c r="C5" s="9">
        <v>1597.1236946977442</v>
      </c>
      <c r="D5" s="9">
        <v>22308.875176223846</v>
      </c>
      <c r="E5" s="9">
        <v>1810.4457134888432</v>
      </c>
      <c r="F5" s="9">
        <v>2002.2488562936862</v>
      </c>
      <c r="G5" s="10">
        <v>216.06994392810063</v>
      </c>
    </row>
    <row r="6" spans="1:7" x14ac:dyDescent="0.2">
      <c r="A6" s="8" t="s">
        <v>10</v>
      </c>
      <c r="B6" s="4" t="s">
        <v>11</v>
      </c>
      <c r="C6" s="9">
        <v>3453.6576997360539</v>
      </c>
      <c r="D6" s="9">
        <v>15282.500512135248</v>
      </c>
      <c r="E6" s="9">
        <v>3560.7374549914562</v>
      </c>
      <c r="F6" s="9">
        <v>3512.4846825167651</v>
      </c>
      <c r="G6" s="10">
        <v>410.09459903221182</v>
      </c>
    </row>
    <row r="7" spans="1:7" x14ac:dyDescent="0.2">
      <c r="A7" s="8" t="s">
        <v>10</v>
      </c>
      <c r="B7" s="4" t="s">
        <v>12</v>
      </c>
      <c r="C7" s="9">
        <v>3732.5857347388987</v>
      </c>
      <c r="D7" s="9">
        <v>6869.0960710029567</v>
      </c>
      <c r="E7" s="9">
        <v>3276.7469864585555</v>
      </c>
      <c r="F7" s="9">
        <v>2578.6323406753586</v>
      </c>
      <c r="G7" s="10">
        <v>351.06291249574815</v>
      </c>
    </row>
    <row r="8" spans="1:7" x14ac:dyDescent="0.2">
      <c r="A8" s="8" t="s">
        <v>10</v>
      </c>
      <c r="B8" s="4" t="s">
        <v>13</v>
      </c>
      <c r="C8" s="9">
        <v>8258.851727566027</v>
      </c>
      <c r="D8" s="9">
        <v>14285.331713726189</v>
      </c>
      <c r="E8" s="9">
        <v>5705.5699139184107</v>
      </c>
      <c r="F8" s="9">
        <v>2681.601435138251</v>
      </c>
      <c r="G8" s="10">
        <v>466.03067225969795</v>
      </c>
    </row>
    <row r="9" spans="1:7" x14ac:dyDescent="0.2">
      <c r="A9" s="8" t="s">
        <v>10</v>
      </c>
      <c r="B9" s="4" t="s">
        <v>14</v>
      </c>
      <c r="C9" s="9">
        <v>39016.531473855772</v>
      </c>
      <c r="D9" s="9">
        <v>46632.84383051817</v>
      </c>
      <c r="E9" s="9">
        <v>44124.573446080278</v>
      </c>
      <c r="F9" s="9">
        <v>42037.55946287293</v>
      </c>
      <c r="G9" s="10">
        <v>4943.4584968877052</v>
      </c>
    </row>
    <row r="10" spans="1:7" x14ac:dyDescent="0.2">
      <c r="A10" s="8" t="s">
        <v>10</v>
      </c>
      <c r="B10" s="4" t="s">
        <v>15</v>
      </c>
      <c r="C10" s="9">
        <v>4184.2001305379918</v>
      </c>
      <c r="D10" s="9">
        <v>39630.544152200971</v>
      </c>
      <c r="E10" s="9">
        <v>3541.922415071153</v>
      </c>
      <c r="F10" s="9">
        <v>3140.171656915496</v>
      </c>
      <c r="G10" s="10">
        <v>418.25192003546374</v>
      </c>
    </row>
    <row r="11" spans="1:7" x14ac:dyDescent="0.2">
      <c r="A11" s="8" t="s">
        <v>10</v>
      </c>
      <c r="B11" s="4" t="s">
        <v>16</v>
      </c>
      <c r="C11" s="9">
        <v>4130.2685522978618</v>
      </c>
      <c r="D11" s="9">
        <v>12178.980802590329</v>
      </c>
      <c r="E11" s="9">
        <v>2785.9889763718188</v>
      </c>
      <c r="F11" s="9">
        <v>1483.8084735197356</v>
      </c>
      <c r="G11" s="10">
        <v>265.99254977186735</v>
      </c>
    </row>
    <row r="12" spans="1:7" x14ac:dyDescent="0.2">
      <c r="A12" s="8" t="s">
        <v>10</v>
      </c>
      <c r="B12" s="4" t="s">
        <v>17</v>
      </c>
      <c r="C12" s="9">
        <v>6507.2659067255327</v>
      </c>
      <c r="D12" s="9">
        <v>22751.578400243572</v>
      </c>
      <c r="E12" s="9">
        <v>5617.6112125686532</v>
      </c>
      <c r="F12" s="9">
        <v>4155.2633975443778</v>
      </c>
      <c r="G12" s="10">
        <v>574.7446095073775</v>
      </c>
    </row>
    <row r="13" spans="1:7" x14ac:dyDescent="0.2">
      <c r="A13" s="8" t="s">
        <v>10</v>
      </c>
      <c r="B13" s="4" t="s">
        <v>18</v>
      </c>
      <c r="C13" s="9">
        <v>9270.4612645144116</v>
      </c>
      <c r="D13" s="9">
        <v>11507.046996069994</v>
      </c>
      <c r="E13" s="9">
        <v>6312.6510193135682</v>
      </c>
      <c r="F13" s="9">
        <v>2876.6122151925019</v>
      </c>
      <c r="G13" s="10">
        <v>502.88333101493168</v>
      </c>
    </row>
    <row r="14" spans="1:7" x14ac:dyDescent="0.2">
      <c r="A14" s="8" t="s">
        <v>10</v>
      </c>
      <c r="B14" s="4" t="s">
        <v>19</v>
      </c>
      <c r="C14" s="9">
        <v>1727.1980564917226</v>
      </c>
      <c r="D14" s="9">
        <v>11413.964803777209</v>
      </c>
      <c r="E14" s="9">
        <v>1326.489605745438</v>
      </c>
      <c r="F14" s="9">
        <v>931.5539395101224</v>
      </c>
      <c r="G14" s="10">
        <v>135.08440990464271</v>
      </c>
    </row>
    <row r="15" spans="1:7" x14ac:dyDescent="0.2">
      <c r="A15" s="8" t="s">
        <v>10</v>
      </c>
      <c r="B15" s="4" t="s">
        <v>20</v>
      </c>
      <c r="C15" s="9">
        <v>11144.015801201756</v>
      </c>
      <c r="D15" s="9">
        <v>30575.98691771314</v>
      </c>
      <c r="E15" s="9">
        <v>7526.8006722622949</v>
      </c>
      <c r="F15" s="9">
        <v>4048.8708123015749</v>
      </c>
      <c r="G15" s="10">
        <v>638.95692846871884</v>
      </c>
    </row>
    <row r="16" spans="1:7" x14ac:dyDescent="0.2">
      <c r="A16" s="8" t="s">
        <v>10</v>
      </c>
      <c r="B16" s="4" t="s">
        <v>21</v>
      </c>
      <c r="C16" s="9">
        <v>13441.221885700445</v>
      </c>
      <c r="D16" s="9">
        <v>15041.893322211758</v>
      </c>
      <c r="E16" s="9">
        <v>8501.4230948491349</v>
      </c>
      <c r="F16" s="9">
        <v>3778.8272623099374</v>
      </c>
      <c r="G16" s="10">
        <v>786.31381235083859</v>
      </c>
    </row>
    <row r="17" spans="1:7" x14ac:dyDescent="0.2">
      <c r="A17" s="8" t="s">
        <v>10</v>
      </c>
      <c r="B17" s="4" t="s">
        <v>22</v>
      </c>
      <c r="C17" s="9">
        <v>809.62257068165479</v>
      </c>
      <c r="D17" s="9">
        <v>6594.1511172596993</v>
      </c>
      <c r="E17" s="9">
        <v>1442.7757214342978</v>
      </c>
      <c r="F17" s="9">
        <v>1973.8786462299172</v>
      </c>
      <c r="G17" s="10">
        <v>199.52458431977971</v>
      </c>
    </row>
    <row r="18" spans="1:7" x14ac:dyDescent="0.2">
      <c r="A18" s="8" t="s">
        <v>10</v>
      </c>
      <c r="B18" s="4" t="s">
        <v>23</v>
      </c>
      <c r="C18" s="9">
        <v>11784.850616531525</v>
      </c>
      <c r="D18" s="9">
        <v>24810.098372370638</v>
      </c>
      <c r="E18" s="9">
        <v>8789.4165146225569</v>
      </c>
      <c r="F18" s="9">
        <v>6011.4888739441076</v>
      </c>
      <c r="G18" s="10">
        <v>823.24603592906738</v>
      </c>
    </row>
    <row r="19" spans="1:7" x14ac:dyDescent="0.2">
      <c r="A19" s="8" t="s">
        <v>10</v>
      </c>
      <c r="B19" s="4" t="s">
        <v>24</v>
      </c>
      <c r="C19" s="9">
        <v>3540.793198451483</v>
      </c>
      <c r="D19" s="9">
        <v>8179.8375987099689</v>
      </c>
      <c r="E19" s="9">
        <v>2370.1171500852802</v>
      </c>
      <c r="F19" s="9">
        <v>1025.1119510829803</v>
      </c>
      <c r="G19" s="10">
        <v>190.47699209648925</v>
      </c>
    </row>
    <row r="20" spans="1:7" x14ac:dyDescent="0.2">
      <c r="A20" s="8" t="s">
        <v>10</v>
      </c>
      <c r="B20" s="4" t="s">
        <v>25</v>
      </c>
      <c r="C20" s="9">
        <v>2024.3048683289649</v>
      </c>
      <c r="D20" s="9">
        <v>7476.0497345063677</v>
      </c>
      <c r="E20" s="9">
        <v>2170.0086168262474</v>
      </c>
      <c r="F20" s="9">
        <v>2073.9923889030715</v>
      </c>
      <c r="G20" s="10">
        <v>249.37562322682842</v>
      </c>
    </row>
    <row r="21" spans="1:7" x14ac:dyDescent="0.2">
      <c r="A21" s="8" t="s">
        <v>10</v>
      </c>
      <c r="B21" s="4" t="s">
        <v>26</v>
      </c>
      <c r="C21" s="9">
        <v>1220.862947260182</v>
      </c>
      <c r="D21" s="9">
        <v>11605.245171760283</v>
      </c>
      <c r="E21" s="9">
        <v>698.00400871983777</v>
      </c>
      <c r="F21" s="9">
        <v>501.14099630110991</v>
      </c>
      <c r="G21" s="10">
        <v>101.26335368495481</v>
      </c>
    </row>
    <row r="22" spans="1:7" x14ac:dyDescent="0.2">
      <c r="A22" s="8" t="s">
        <v>10</v>
      </c>
      <c r="B22" s="4" t="s">
        <v>27</v>
      </c>
      <c r="C22" s="9">
        <v>4190.3166751687331</v>
      </c>
      <c r="D22" s="9">
        <v>15655.696823266415</v>
      </c>
      <c r="E22" s="9">
        <v>3840.3190533050165</v>
      </c>
      <c r="F22" s="9">
        <v>3257.1370818768733</v>
      </c>
      <c r="G22" s="10">
        <v>416.92617242100221</v>
      </c>
    </row>
    <row r="23" spans="1:7" x14ac:dyDescent="0.2">
      <c r="A23" s="8" t="s">
        <v>10</v>
      </c>
      <c r="B23" s="4" t="s">
        <v>28</v>
      </c>
      <c r="C23" s="9">
        <v>12747.302516358659</v>
      </c>
      <c r="D23" s="9">
        <v>14135.033568947287</v>
      </c>
      <c r="E23" s="9">
        <v>10145.873257838906</v>
      </c>
      <c r="F23" s="9">
        <v>6193.6637740813567</v>
      </c>
      <c r="G23" s="10">
        <v>918.08513060052951</v>
      </c>
    </row>
    <row r="24" spans="1:7" x14ac:dyDescent="0.2">
      <c r="A24" s="8" t="s">
        <v>29</v>
      </c>
      <c r="B24" s="4" t="s">
        <v>30</v>
      </c>
      <c r="C24" s="9">
        <v>1461.2985938068298</v>
      </c>
      <c r="D24" s="9">
        <v>7308.0378513273208</v>
      </c>
      <c r="E24" s="9">
        <v>2195.0647791745328</v>
      </c>
      <c r="F24" s="9">
        <v>2893.0556913320252</v>
      </c>
      <c r="G24" s="10">
        <v>336.22285593362989</v>
      </c>
    </row>
    <row r="25" spans="1:7" x14ac:dyDescent="0.2">
      <c r="A25" s="8" t="s">
        <v>29</v>
      </c>
      <c r="B25" s="4" t="s">
        <v>31</v>
      </c>
      <c r="C25" s="9">
        <v>3774.5115196586112</v>
      </c>
      <c r="D25" s="9">
        <v>8266.888336038377</v>
      </c>
      <c r="E25" s="9">
        <v>3004.0742525085911</v>
      </c>
      <c r="F25" s="9">
        <v>2002.9291604233024</v>
      </c>
      <c r="G25" s="10">
        <v>292.35500813943781</v>
      </c>
    </row>
    <row r="26" spans="1:7" x14ac:dyDescent="0.2">
      <c r="A26" s="8" t="s">
        <v>29</v>
      </c>
      <c r="B26" s="4" t="s">
        <v>32</v>
      </c>
      <c r="C26" s="9">
        <v>2445.3291992246518</v>
      </c>
      <c r="D26" s="9">
        <v>12421.318051406657</v>
      </c>
      <c r="E26" s="9">
        <v>3888.9169517816836</v>
      </c>
      <c r="F26" s="9">
        <v>5316.4947714358368</v>
      </c>
      <c r="G26" s="10">
        <v>526.20555396974328</v>
      </c>
    </row>
    <row r="27" spans="1:7" x14ac:dyDescent="0.2">
      <c r="A27" s="11" t="s">
        <v>29</v>
      </c>
      <c r="B27" s="12" t="s">
        <v>33</v>
      </c>
      <c r="C27" s="13">
        <v>634.70312371461887</v>
      </c>
      <c r="D27" s="13">
        <v>2774.0692378714939</v>
      </c>
      <c r="E27" s="13">
        <v>586.94884009805321</v>
      </c>
      <c r="F27" s="13">
        <v>497.76374533878953</v>
      </c>
      <c r="G27" s="14">
        <v>61.222854974444765</v>
      </c>
    </row>
    <row r="31" spans="1:7" x14ac:dyDescent="0.2">
      <c r="A31" s="19" t="s">
        <v>44</v>
      </c>
    </row>
    <row r="33" spans="1:3" x14ac:dyDescent="0.2">
      <c r="A33" s="20" t="s">
        <v>45</v>
      </c>
    </row>
    <row r="34" spans="1:3" x14ac:dyDescent="0.2">
      <c r="A34" s="20" t="s">
        <v>46</v>
      </c>
    </row>
    <row r="35" spans="1:3" x14ac:dyDescent="0.2">
      <c r="A35" s="20"/>
      <c r="C35" s="3"/>
    </row>
    <row r="36" spans="1:3" x14ac:dyDescent="0.2">
      <c r="C36" s="3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2E5C-B7B9-47E2-ADA1-3C30E2CF0964}">
  <dimension ref="A2:E34"/>
  <sheetViews>
    <sheetView showGridLines="0" topLeftCell="A2" workbookViewId="0">
      <selection activeCell="B46" sqref="B46"/>
    </sheetView>
  </sheetViews>
  <sheetFormatPr baseColWidth="10" defaultColWidth="10.5" defaultRowHeight="10" x14ac:dyDescent="0.2"/>
  <cols>
    <col min="1" max="18" width="21.58203125" style="2" customWidth="1"/>
    <col min="19" max="16384" width="10.5" style="2"/>
  </cols>
  <sheetData>
    <row r="2" spans="1:5" s="1" customFormat="1" ht="30.65" customHeight="1" x14ac:dyDescent="0.3">
      <c r="A2" s="5" t="s">
        <v>0</v>
      </c>
      <c r="B2" s="6" t="s">
        <v>1</v>
      </c>
      <c r="C2" s="7" t="s">
        <v>41</v>
      </c>
      <c r="D2" s="7" t="s">
        <v>42</v>
      </c>
      <c r="E2" s="7" t="s">
        <v>43</v>
      </c>
    </row>
    <row r="3" spans="1:5" x14ac:dyDescent="0.2">
      <c r="A3" s="8" t="s">
        <v>6</v>
      </c>
      <c r="B3" s="4" t="s">
        <v>7</v>
      </c>
      <c r="C3" s="16">
        <v>451</v>
      </c>
      <c r="D3" s="16">
        <v>416</v>
      </c>
      <c r="E3" s="15">
        <v>613</v>
      </c>
    </row>
    <row r="4" spans="1:5" x14ac:dyDescent="0.2">
      <c r="A4" s="8" t="s">
        <v>6</v>
      </c>
      <c r="B4" s="4" t="s">
        <v>8</v>
      </c>
      <c r="C4" s="16">
        <v>57</v>
      </c>
      <c r="D4" s="16">
        <v>5866</v>
      </c>
      <c r="E4" s="16">
        <v>1642</v>
      </c>
    </row>
    <row r="5" spans="1:5" x14ac:dyDescent="0.2">
      <c r="A5" s="8" t="s">
        <v>6</v>
      </c>
      <c r="B5" s="4" t="s">
        <v>9</v>
      </c>
      <c r="C5" s="16">
        <v>1249</v>
      </c>
      <c r="D5" s="16">
        <v>10132</v>
      </c>
      <c r="E5" s="16">
        <v>1247</v>
      </c>
    </row>
    <row r="6" spans="1:5" x14ac:dyDescent="0.2">
      <c r="A6" s="8" t="s">
        <v>10</v>
      </c>
      <c r="B6" s="4" t="s">
        <v>11</v>
      </c>
      <c r="C6" s="16">
        <v>15175</v>
      </c>
      <c r="D6" s="16">
        <v>13700</v>
      </c>
      <c r="E6" s="16">
        <v>12154</v>
      </c>
    </row>
    <row r="7" spans="1:5" x14ac:dyDescent="0.2">
      <c r="A7" s="8" t="s">
        <v>10</v>
      </c>
      <c r="B7" s="4" t="s">
        <v>12</v>
      </c>
      <c r="C7" s="16">
        <v>243</v>
      </c>
      <c r="D7" s="16">
        <v>73</v>
      </c>
      <c r="E7" s="16">
        <v>285</v>
      </c>
    </row>
    <row r="8" spans="1:5" x14ac:dyDescent="0.2">
      <c r="A8" s="8" t="s">
        <v>10</v>
      </c>
      <c r="B8" s="4" t="s">
        <v>13</v>
      </c>
      <c r="C8" s="16">
        <v>25707</v>
      </c>
      <c r="D8" s="16">
        <v>11518</v>
      </c>
      <c r="E8" s="16">
        <v>15960</v>
      </c>
    </row>
    <row r="9" spans="1:5" x14ac:dyDescent="0.2">
      <c r="A9" s="8" t="s">
        <v>10</v>
      </c>
      <c r="B9" s="4" t="s">
        <v>14</v>
      </c>
      <c r="C9" s="16">
        <v>5233</v>
      </c>
      <c r="D9" s="16">
        <v>235</v>
      </c>
      <c r="E9" s="16">
        <v>321</v>
      </c>
    </row>
    <row r="10" spans="1:5" x14ac:dyDescent="0.2">
      <c r="A10" s="8" t="s">
        <v>10</v>
      </c>
      <c r="B10" s="4" t="s">
        <v>15</v>
      </c>
      <c r="C10" s="16">
        <v>48694</v>
      </c>
      <c r="D10" s="16">
        <v>72939</v>
      </c>
      <c r="E10" s="16">
        <v>32367</v>
      </c>
    </row>
    <row r="11" spans="1:5" x14ac:dyDescent="0.2">
      <c r="A11" s="8" t="s">
        <v>10</v>
      </c>
      <c r="B11" s="4" t="s">
        <v>16</v>
      </c>
      <c r="C11" s="16">
        <v>208608</v>
      </c>
      <c r="D11" s="16">
        <v>16221</v>
      </c>
      <c r="E11" s="16">
        <v>13039</v>
      </c>
    </row>
    <row r="12" spans="1:5" x14ac:dyDescent="0.2">
      <c r="A12" s="8" t="s">
        <v>10</v>
      </c>
      <c r="B12" s="4" t="s">
        <v>17</v>
      </c>
      <c r="C12" s="16">
        <v>17369</v>
      </c>
      <c r="D12" s="16">
        <v>2181</v>
      </c>
      <c r="E12" s="16">
        <v>3757</v>
      </c>
    </row>
    <row r="13" spans="1:5" x14ac:dyDescent="0.2">
      <c r="A13" s="8" t="s">
        <v>10</v>
      </c>
      <c r="B13" s="4" t="s">
        <v>18</v>
      </c>
      <c r="C13" s="16">
        <v>14755</v>
      </c>
      <c r="D13" s="16">
        <v>3610</v>
      </c>
      <c r="E13" s="16">
        <v>22628</v>
      </c>
    </row>
    <row r="14" spans="1:5" x14ac:dyDescent="0.2">
      <c r="A14" s="8" t="s">
        <v>10</v>
      </c>
      <c r="B14" s="4" t="s">
        <v>19</v>
      </c>
      <c r="C14" s="16">
        <v>44274</v>
      </c>
      <c r="D14" s="16">
        <v>18553</v>
      </c>
      <c r="E14" s="16">
        <v>16127</v>
      </c>
    </row>
    <row r="15" spans="1:5" x14ac:dyDescent="0.2">
      <c r="A15" s="8" t="s">
        <v>10</v>
      </c>
      <c r="B15" s="4" t="s">
        <v>20</v>
      </c>
      <c r="C15" s="16">
        <v>37701</v>
      </c>
      <c r="D15" s="16">
        <v>32998</v>
      </c>
      <c r="E15" s="16">
        <v>43999</v>
      </c>
    </row>
    <row r="16" spans="1:5" x14ac:dyDescent="0.2">
      <c r="A16" s="8" t="s">
        <v>10</v>
      </c>
      <c r="B16" s="4" t="s">
        <v>21</v>
      </c>
      <c r="C16" s="16">
        <v>9847</v>
      </c>
      <c r="D16" s="16">
        <v>979</v>
      </c>
      <c r="E16" s="16">
        <v>3202</v>
      </c>
    </row>
    <row r="17" spans="1:5" x14ac:dyDescent="0.2">
      <c r="A17" s="8" t="s">
        <v>10</v>
      </c>
      <c r="B17" s="4" t="s">
        <v>22</v>
      </c>
      <c r="C17" s="16">
        <v>10658</v>
      </c>
      <c r="D17" s="16">
        <v>20978</v>
      </c>
      <c r="E17" s="16">
        <v>30893</v>
      </c>
    </row>
    <row r="18" spans="1:5" x14ac:dyDescent="0.2">
      <c r="A18" s="8" t="s">
        <v>10</v>
      </c>
      <c r="B18" s="4" t="s">
        <v>23</v>
      </c>
      <c r="C18" s="16">
        <v>6407</v>
      </c>
      <c r="D18" s="16">
        <v>2641</v>
      </c>
      <c r="E18" s="16">
        <v>943</v>
      </c>
    </row>
    <row r="19" spans="1:5" x14ac:dyDescent="0.2">
      <c r="A19" s="8" t="s">
        <v>10</v>
      </c>
      <c r="B19" s="4" t="s">
        <v>24</v>
      </c>
      <c r="C19" s="16">
        <v>0</v>
      </c>
      <c r="D19" s="16">
        <v>0</v>
      </c>
      <c r="E19" s="16">
        <v>160</v>
      </c>
    </row>
    <row r="20" spans="1:5" x14ac:dyDescent="0.2">
      <c r="A20" s="8" t="s">
        <v>10</v>
      </c>
      <c r="B20" s="4" t="s">
        <v>25</v>
      </c>
      <c r="C20" s="16">
        <v>20534</v>
      </c>
      <c r="D20" s="16">
        <v>3212</v>
      </c>
      <c r="E20" s="16">
        <v>32887</v>
      </c>
    </row>
    <row r="21" spans="1:5" x14ac:dyDescent="0.2">
      <c r="A21" s="8" t="s">
        <v>10</v>
      </c>
      <c r="B21" s="4" t="s">
        <v>26</v>
      </c>
      <c r="C21" s="16">
        <v>54372</v>
      </c>
      <c r="D21" s="16">
        <v>61036</v>
      </c>
      <c r="E21" s="16">
        <v>31402</v>
      </c>
    </row>
    <row r="22" spans="1:5" x14ac:dyDescent="0.2">
      <c r="A22" s="8" t="s">
        <v>10</v>
      </c>
      <c r="B22" s="4" t="s">
        <v>27</v>
      </c>
      <c r="C22" s="16">
        <v>77998</v>
      </c>
      <c r="D22" s="16">
        <v>21688</v>
      </c>
      <c r="E22" s="16">
        <v>20231</v>
      </c>
    </row>
    <row r="23" spans="1:5" x14ac:dyDescent="0.2">
      <c r="A23" s="8" t="s">
        <v>10</v>
      </c>
      <c r="B23" s="4" t="s">
        <v>28</v>
      </c>
      <c r="C23" s="16">
        <v>5976</v>
      </c>
      <c r="D23" s="16">
        <v>972</v>
      </c>
      <c r="E23" s="16">
        <v>60</v>
      </c>
    </row>
    <row r="24" spans="1:5" x14ac:dyDescent="0.2">
      <c r="A24" s="8" t="s">
        <v>29</v>
      </c>
      <c r="B24" s="4" t="s">
        <v>30</v>
      </c>
      <c r="C24" s="16">
        <v>40336</v>
      </c>
      <c r="D24" s="16">
        <v>362</v>
      </c>
      <c r="E24" s="16">
        <v>1465</v>
      </c>
    </row>
    <row r="25" spans="1:5" x14ac:dyDescent="0.2">
      <c r="A25" s="8" t="s">
        <v>29</v>
      </c>
      <c r="B25" s="4" t="s">
        <v>31</v>
      </c>
      <c r="C25" s="16">
        <v>4563</v>
      </c>
      <c r="D25" s="16">
        <v>21</v>
      </c>
      <c r="E25" s="16">
        <v>196</v>
      </c>
    </row>
    <row r="26" spans="1:5" x14ac:dyDescent="0.2">
      <c r="A26" s="8" t="s">
        <v>29</v>
      </c>
      <c r="B26" s="4" t="s">
        <v>32</v>
      </c>
      <c r="C26" s="16">
        <v>31430</v>
      </c>
      <c r="D26" s="16">
        <v>953</v>
      </c>
      <c r="E26" s="16">
        <v>62</v>
      </c>
    </row>
    <row r="27" spans="1:5" x14ac:dyDescent="0.2">
      <c r="A27" s="11" t="s">
        <v>29</v>
      </c>
      <c r="B27" s="12" t="s">
        <v>33</v>
      </c>
      <c r="C27" s="16">
        <v>5451</v>
      </c>
      <c r="D27" s="16">
        <v>35</v>
      </c>
      <c r="E27" s="17">
        <v>2733</v>
      </c>
    </row>
    <row r="31" spans="1:5" x14ac:dyDescent="0.2">
      <c r="A31" s="19" t="s">
        <v>44</v>
      </c>
    </row>
    <row r="33" spans="1:1" x14ac:dyDescent="0.2">
      <c r="A33" s="20" t="s">
        <v>45</v>
      </c>
    </row>
    <row r="34" spans="1:1" x14ac:dyDescent="0.2">
      <c r="A34" s="20" t="s">
        <v>46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Kommunale Abfallwirtschaft</vt:lpstr>
      <vt:lpstr>Industrie &amp; Service</vt:lpstr>
      <vt:lpstr>Land- &amp; Forstwirtschaft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Heck, Janine, Provadis-Hochschule</dc:creator>
  <cp:keywords/>
  <dc:description/>
  <cp:lastModifiedBy>Heck, Janine, Provadis-Hochschule</cp:lastModifiedBy>
  <cp:revision/>
  <dcterms:created xsi:type="dcterms:W3CDTF">2023-10-03T07:02:04Z</dcterms:created>
  <dcterms:modified xsi:type="dcterms:W3CDTF">2023-10-16T11:47:22Z</dcterms:modified>
  <cp:category/>
  <cp:contentStatus/>
</cp:coreProperties>
</file>